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<sst xmlns="http://schemas.openxmlformats.org/spreadsheetml/2006/main" count="228" uniqueCount="193">
  <si>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</si>
  <si>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</si>
  <si>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</si>
  <si>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</si>
  <si>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</si>
  <si>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</si>
  <si>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</si>
  <si>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</si>
  <si>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</si>
  <si>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</si>
  <si>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</si>
  <si>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</si>
  <si>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</si>
  <si>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</si>
  <si>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</si>
  <si>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</si>
  <si>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</si>
  <si>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</si>
  <si>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</si>
  <si>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</si>
  <si>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</si>
  <si>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</si>
  <si>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</si>
  <si>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</si>
  <si>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</si>
  <si>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</si>
  <si>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</si>
  <si>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</si>
  <si>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</si>
  <si>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</si>
  <si>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</si>
  <si>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</si>
  <si>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</si>
  <si>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</si>
  <si>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</si>
  <si>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</si>
  <si>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</si>
  <si>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</si>
  <si>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</si>
  <si>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</si>
  <si>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</si>
  <si>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</si>
  <si>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</si>
  <si>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</si>
  <si>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</si>
  <si>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</si>
  <si>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</si>
  <si>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</si>
  <si>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</si>
  <si>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</si>
  <si>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</si>
  <si>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</si>
  <si>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</si>
  <si>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</si>
  <si>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</si>
  <si>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</si>
  <si>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</si>
  <si>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</si>
  <si>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</si>
  <si>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</si>
  <si>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</si>
  <si>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</si>
  <si>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</si>
  <si>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</si>
  <si>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</si>
  <si>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</si>
  <si>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</si>
  <si>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</si>
  <si>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</si>
  <si>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</si>
  <si>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</si>
  <si>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</si>
  <si>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</si>
  <si>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</si>
  <si>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</si>
  <si>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</si>
  <si>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</si>
  <si>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</si>
  <si>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</si>
  <si>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</si>
  <si>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</si>
  <si>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</si>
  <si>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</si>
  <si>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</si>
  <si>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</si>
  <si>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</si>
  <si>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</si>
  <si>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</si>
  <si>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</si>
  <si>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</si>
  <si>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</si>
  <si>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</si>
  <si>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</si>
  <si>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</si>
  <si>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</si>
  <si>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</si>
  <si>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</si>
  <si>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</si>
  <si>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</si>
  <si>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</si>
  <si>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</si>
  <si>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</si>
  <si>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</si>
  <si>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</si>
  <si>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</si>
  <si>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</si>
  <si>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</si>
  <si>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</si>
  <si>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</si>
  <si>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</si>
  <si>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</si>
  <si>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</si>
  <si>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</si>
  <si>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</si>
  <si>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</si>
  <si>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</si>
  <si>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</si>
  <si>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</si>
  <si>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</si>
  <si>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</si>
  <si>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</si>
  <si>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</si>
  <si>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</si>
  <si>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</si>
  <si>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</si>
  <si>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</si>
  <si>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</si>
  <si>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</si>
  <si>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</si>
  <si>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</si>
  <si>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</si>
  <si>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</si>
  <si>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</si>
  <si>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</si>
  <si>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</si>
  <si>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</si>
  <si>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</si>
  <si>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</si>
  <si>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</si>
  <si>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</si>
  <si>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</si>
  <si>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</si>
  <si>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</si>
  <si>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</si>
  <si>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</si>
  <si>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</si>
  <si>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</si>
  <si>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</si>
  <si>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</si>
  <si>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</si>
  <si>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</si>
  <si>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</si>
  <si>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</si>
  <si>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</si>
  <si>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</si>
  <si>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</si>
  <si>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</si>
  <si>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</si>
  <si>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</si>
  <si>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</si>
  <si>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</si>
  <si>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</si>
  <si>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</si>
  <si>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</si>
  <si>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</si>
  <si>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</si>
  <si>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</si>
  <si>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</si>
  <si>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</si>
  <si>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</si>
  <si>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</si>
  <si>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</si>
  <si>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</si>
  <si>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</si>
  <si>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</si>
  <si>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</si>
  <si>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Digitare "SI" nel caso trattasi di intervento oggetto di esenzione in regime ordinario,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</si>
  <si>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</si>
  <si>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</si>
  <si>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</si>
  <si>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</si>
  <si>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</si>
  <si>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</si>
  <si>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</si>
  <si>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</si>
  <si>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</si>
  <si>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</si>
  <si>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 xml:space="preserve">Gli oneri sono ridotti al 40% - Nel caso di opere realizzate abusivamente gli oneri </t>
  </si>
  <si>
    <t>vengono rappoppiati</t>
  </si>
  <si>
    <r>
      <t xml:space="preserve">Costo di costruzione: </t>
    </r>
    <r>
      <rPr>
        <sz val="8"/>
        <rFont val="Arial"/>
        <family val="2"/>
      </rPr>
      <t>(Esente o il 100%)</t>
    </r>
  </si>
  <si>
    <r>
      <t xml:space="preserve">Oneri di urbanizzazione: </t>
    </r>
    <r>
      <rPr>
        <sz val="8"/>
        <rFont val="Arial"/>
        <family val="2"/>
      </rPr>
      <t>(il 40% o l'80%)</t>
    </r>
  </si>
  <si>
    <t>NO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</si>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</sst>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31" xfId="0" applyNumberFormat="1" applyFont="1" applyFill="1" applyBorder="1" applyAlignment="1">
      <alignment horizontal="center" vertical="center"/>
    </xf>
    <xf numFmtId="2" fontId="28" fillId="0" borderId="32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7" t="s">
        <v>124</v>
      </c>
      <c r="B1" s="247"/>
      <c r="C1" s="247"/>
      <c r="D1" s="247"/>
      <c r="E1" s="247"/>
      <c r="F1" s="247"/>
      <c r="G1" s="247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4" t="s">
        <v>192</v>
      </c>
      <c r="C3" s="254"/>
      <c r="D3" s="254"/>
      <c r="E3" s="254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34" t="s">
        <v>183</v>
      </c>
      <c r="I4" s="23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8"/>
      <c r="C5" s="249"/>
      <c r="D5" s="249"/>
      <c r="E5" s="250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51"/>
      <c r="C6" s="252"/>
      <c r="D6" s="252"/>
      <c r="E6" s="253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178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26" t="s">
        <v>185</v>
      </c>
      <c r="B9" s="227"/>
      <c r="C9" s="228"/>
      <c r="D9" s="193"/>
      <c r="E9" s="194"/>
      <c r="F9" s="75"/>
      <c r="H9" s="229" t="s">
        <v>175</v>
      </c>
      <c r="I9" s="229"/>
      <c r="J9" s="229"/>
      <c r="K9" s="229"/>
      <c r="L9" s="195"/>
    </row>
    <row r="10" spans="1:12" s="73" customFormat="1" ht="24.75" customHeight="1">
      <c r="A10" s="226">
        <f>IF(E9="SI","Esenzione del Contributo di Costruzione in Regime Ordinario ?","")</f>
      </c>
      <c r="B10" s="227"/>
      <c r="C10" s="228"/>
      <c r="D10" s="193"/>
      <c r="E10" s="204" t="s">
        <v>191</v>
      </c>
      <c r="F10" s="75"/>
      <c r="H10" s="229" t="s">
        <v>176</v>
      </c>
      <c r="I10" s="229"/>
      <c r="J10" s="229"/>
      <c r="K10" s="229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36" t="s">
        <v>171</v>
      </c>
      <c r="J12" s="23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38"/>
      <c r="J13" s="23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38"/>
      <c r="J14" s="23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38"/>
      <c r="J15" s="23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38"/>
      <c r="J16" s="23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38"/>
      <c r="J17" s="23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38"/>
      <c r="J18" s="23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38"/>
      <c r="J19" s="23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40"/>
      <c r="J20" s="24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36" t="s">
        <v>172</v>
      </c>
      <c r="J22" s="23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40"/>
      <c r="J23" s="24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42" t="s">
        <v>62</v>
      </c>
      <c r="B48" s="243"/>
      <c r="C48" s="243"/>
      <c r="D48" s="244"/>
      <c r="E48" s="20"/>
      <c r="F48" s="20"/>
      <c r="G48" s="21"/>
      <c r="H48" s="213" t="s">
        <v>173</v>
      </c>
      <c r="I48" s="214"/>
      <c r="J48" s="215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16"/>
      <c r="I49" s="217"/>
      <c r="J49" s="218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16"/>
      <c r="I50" s="217"/>
      <c r="J50" s="218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19"/>
      <c r="I51" s="220"/>
      <c r="J51" s="221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13" t="s">
        <v>174</v>
      </c>
      <c r="I56" s="214"/>
      <c r="J56" s="215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16"/>
      <c r="I57" s="217"/>
      <c r="J57" s="218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16"/>
      <c r="I58" s="217"/>
      <c r="J58" s="218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16"/>
      <c r="I59" s="217"/>
      <c r="J59" s="218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16"/>
      <c r="I60" s="217"/>
      <c r="J60" s="218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19"/>
      <c r="I61" s="220"/>
      <c r="J61" s="221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181</v>
      </c>
      <c r="B78" s="11" t="s">
        <v>179</v>
      </c>
      <c r="C78" s="89"/>
      <c r="D78" s="90" t="s">
        <v>131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180</v>
      </c>
      <c r="C79" s="89"/>
      <c r="D79" s="60"/>
      <c r="E79" s="92">
        <f>(E78*D46)+IF(C20&gt;0,IF(D54&gt;(C20*0.25),E77,E78)*D54,E78*D54)</f>
        <v>0</v>
      </c>
      <c r="F79" s="21"/>
      <c r="G79" s="21"/>
      <c r="H79" s="211"/>
      <c r="I79" s="211"/>
      <c r="J79" s="211"/>
      <c r="K79" s="211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09" t="s">
        <v>140</v>
      </c>
      <c r="B82" s="209"/>
      <c r="C82" s="209" t="s">
        <v>141</v>
      </c>
      <c r="D82" s="209"/>
      <c r="E82" s="209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10" t="s">
        <v>115</v>
      </c>
      <c r="D83" s="210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22" t="s">
        <v>119</v>
      </c>
      <c r="D87" s="223"/>
      <c r="E87" s="24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24"/>
      <c r="D88" s="225"/>
      <c r="E88" s="246"/>
      <c r="F88" s="208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09" t="s">
        <v>142</v>
      </c>
      <c r="D89" s="209"/>
      <c r="E89" s="209"/>
      <c r="F89" s="208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164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166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12"/>
      <c r="K99" s="208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12"/>
      <c r="K100" s="208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182</v>
      </c>
      <c r="B101" s="7"/>
      <c r="C101" s="101" t="s">
        <v>126</v>
      </c>
      <c r="D101" s="260">
        <f>IF((E9="NO"),("ESENTE"),(ROUND(PRODUCT(C99,E79)/100,2)))</f>
        <v>0</v>
      </c>
      <c r="E101" s="261"/>
      <c r="F101" s="148"/>
      <c r="G101" s="21"/>
      <c r="H101" s="115"/>
      <c r="I101" s="112"/>
      <c r="J101" s="211"/>
      <c r="K101" s="211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31" t="s">
        <v>136</v>
      </c>
      <c r="B104" s="231"/>
      <c r="C104" s="129" t="s">
        <v>130</v>
      </c>
      <c r="D104" s="130" t="s">
        <v>135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31"/>
      <c r="B105" s="231"/>
      <c r="C105" s="132" t="s">
        <v>129</v>
      </c>
      <c r="D105" s="130" t="s">
        <v>135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31"/>
      <c r="B106" s="231"/>
      <c r="C106" s="132" t="s">
        <v>128</v>
      </c>
      <c r="D106" s="133" t="s">
        <v>135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31" t="s">
        <v>139</v>
      </c>
      <c r="B108" s="231"/>
      <c r="C108" s="129" t="s">
        <v>130</v>
      </c>
      <c r="D108" s="130" t="s">
        <v>135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31"/>
      <c r="B109" s="231"/>
      <c r="C109" s="132" t="s">
        <v>129</v>
      </c>
      <c r="D109" s="130" t="s">
        <v>135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31"/>
      <c r="B110" s="231"/>
      <c r="C110" s="132" t="s">
        <v>128</v>
      </c>
      <c r="D110" s="133" t="s">
        <v>135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30" t="s">
        <v>137</v>
      </c>
      <c r="B112" s="230"/>
      <c r="C112" s="132" t="s">
        <v>129</v>
      </c>
      <c r="D112" s="133" t="s">
        <v>135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30" t="s">
        <v>184</v>
      </c>
      <c r="B114" s="230"/>
      <c r="C114" s="132" t="s">
        <v>129</v>
      </c>
      <c r="D114" s="133" t="s">
        <v>135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30" t="s">
        <v>132</v>
      </c>
      <c r="B116" s="230"/>
      <c r="C116" s="132" t="s">
        <v>133</v>
      </c>
      <c r="D116" s="133" t="s">
        <v>135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05" t="s">
        <v>177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167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8" t="s">
        <v>157</v>
      </c>
      <c r="B121" s="259"/>
      <c r="C121" s="183"/>
      <c r="D121" s="86"/>
      <c r="E121" s="145"/>
      <c r="F121" s="21"/>
      <c r="G121" s="21"/>
      <c r="H121" s="205" t="s">
        <v>168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60">
        <f>ROUND(PRODUCT(C121,C119),2)</f>
        <v>0</v>
      </c>
      <c r="E123" s="261"/>
      <c r="F123" s="148"/>
      <c r="G123" s="21"/>
      <c r="H123" s="269" t="s">
        <v>187</v>
      </c>
      <c r="I123" s="270"/>
      <c r="J123" s="270"/>
      <c r="K123" s="270"/>
      <c r="L123" s="271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266" t="s">
        <v>188</v>
      </c>
      <c r="I124" s="267"/>
      <c r="J124" s="267"/>
      <c r="K124" s="267"/>
      <c r="L124" s="268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5" t="s">
        <v>146</v>
      </c>
      <c r="B125" s="256"/>
      <c r="C125" s="256"/>
      <c r="D125" s="256"/>
      <c r="E125" s="257"/>
      <c r="F125" s="75"/>
      <c r="H125" s="5"/>
      <c r="I125" s="2"/>
      <c r="J125" s="2"/>
      <c r="K125" s="2"/>
      <c r="L125" s="2"/>
    </row>
    <row r="126" spans="1:12" s="74" customFormat="1" ht="12.75">
      <c r="A126" s="263" t="s">
        <v>189</v>
      </c>
      <c r="B126" s="264"/>
      <c r="C126" s="103" t="s">
        <v>127</v>
      </c>
      <c r="D126" s="265">
        <f>IF((E9="NO"),D101,IF((E10="NO"),(D101*2),(D101)))</f>
        <v>0</v>
      </c>
      <c r="E126" s="265"/>
      <c r="F126" s="76"/>
      <c r="H126" s="111"/>
      <c r="I126" s="191"/>
      <c r="J126" s="191"/>
      <c r="K126" s="191"/>
      <c r="L126" s="191"/>
    </row>
    <row r="127" spans="1:12" s="74" customFormat="1" ht="12.75" customHeight="1">
      <c r="A127" s="263" t="s">
        <v>190</v>
      </c>
      <c r="B127" s="264"/>
      <c r="C127" s="103" t="s">
        <v>127</v>
      </c>
      <c r="D127" s="265">
        <f>IF((E9="NO"),D123*0.4,IF((E10="NO"),(D123*0.8),(D123*0.4)))</f>
        <v>0</v>
      </c>
      <c r="E127" s="265"/>
      <c r="F127" s="76"/>
      <c r="H127" s="262"/>
      <c r="I127" s="262"/>
      <c r="J127" s="117"/>
      <c r="K127" s="118"/>
      <c r="L127" s="119"/>
    </row>
    <row r="128" spans="1:12" s="74" customFormat="1" ht="18">
      <c r="A128" s="232" t="s">
        <v>147</v>
      </c>
      <c r="B128" s="232"/>
      <c r="C128" s="104" t="s">
        <v>127</v>
      </c>
      <c r="D128" s="233">
        <f>SUM(D126:E127)</f>
        <v>0</v>
      </c>
      <c r="E128" s="233"/>
      <c r="F128" s="77"/>
      <c r="H128" s="262"/>
      <c r="I128" s="262"/>
      <c r="J128" s="98"/>
      <c r="K128" s="118"/>
      <c r="L128" s="119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262"/>
      <c r="I129" s="262"/>
      <c r="J129" s="98"/>
      <c r="K129" s="99"/>
      <c r="L129" s="100"/>
    </row>
    <row r="130" spans="1:12" s="74" customFormat="1" ht="28.5" customHeight="1">
      <c r="A130" s="276" t="s">
        <v>186</v>
      </c>
      <c r="B130" s="277"/>
      <c r="C130" s="278"/>
      <c r="D130" s="172" t="str">
        <f>IF(D128&lt;=1000,"NO","SI")</f>
        <v>NO</v>
      </c>
      <c r="E130" s="173"/>
      <c r="F130" s="78"/>
      <c r="H130" s="98"/>
      <c r="I130" s="98"/>
      <c r="J130" s="98"/>
      <c r="K130" s="120"/>
      <c r="L130" s="121"/>
    </row>
    <row r="131" spans="1:12" s="74" customFormat="1" ht="15" customHeight="1">
      <c r="A131" s="275" t="s">
        <v>138</v>
      </c>
      <c r="B131" s="275"/>
      <c r="C131" s="272"/>
      <c r="D131" s="273"/>
      <c r="E131" s="273"/>
      <c r="F131" s="79"/>
      <c r="H131" s="98"/>
      <c r="I131" s="98"/>
      <c r="J131" s="98"/>
      <c r="K131" s="120"/>
      <c r="L131" s="121"/>
    </row>
    <row r="132" spans="1:12" s="74" customFormat="1" ht="15.75" customHeight="1">
      <c r="A132" s="264" t="s">
        <v>134</v>
      </c>
      <c r="B132" s="264"/>
      <c r="C132" s="104" t="s">
        <v>127</v>
      </c>
      <c r="D132" s="233">
        <f>IF(D128&lt;=1000,0,D128/6)</f>
        <v>0</v>
      </c>
      <c r="E132" s="233"/>
      <c r="F132" s="80"/>
      <c r="H132" s="262"/>
      <c r="I132" s="262"/>
      <c r="J132" s="117"/>
      <c r="K132" s="118"/>
      <c r="L132" s="119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262"/>
      <c r="I133" s="262"/>
      <c r="J133" s="98"/>
      <c r="K133" s="118"/>
      <c r="L133" s="119"/>
    </row>
    <row r="134" spans="1:12" s="74" customFormat="1" ht="15.75">
      <c r="A134" s="274" t="s">
        <v>125</v>
      </c>
      <c r="B134" s="274"/>
      <c r="C134" s="274"/>
      <c r="D134" s="274"/>
      <c r="E134" s="274"/>
      <c r="F134" s="79"/>
      <c r="H134" s="262"/>
      <c r="I134" s="262"/>
      <c r="J134" s="98"/>
      <c r="K134" s="99"/>
      <c r="L134" s="100"/>
    </row>
    <row r="135" spans="1:12" s="74" customFormat="1" ht="12.75" customHeight="1">
      <c r="A135" s="264" t="s">
        <v>148</v>
      </c>
      <c r="B135" s="264"/>
      <c r="C135" s="103" t="s">
        <v>127</v>
      </c>
      <c r="D135" s="265">
        <f>IF(D128&lt;=1000,0,D128-D132)</f>
        <v>0</v>
      </c>
      <c r="E135" s="265"/>
      <c r="F135" s="81"/>
      <c r="H135" s="97"/>
      <c r="I135" s="97"/>
      <c r="J135" s="98"/>
      <c r="K135" s="99"/>
      <c r="L135" s="100"/>
    </row>
    <row r="136" spans="1:12" s="74" customFormat="1" ht="12.75" customHeight="1">
      <c r="A136" s="264" t="s">
        <v>149</v>
      </c>
      <c r="B136" s="264"/>
      <c r="C136" s="103" t="s">
        <v>127</v>
      </c>
      <c r="D136" s="265">
        <f>ROUND(PRODUCT(D135)*0.4,2)</f>
        <v>0</v>
      </c>
      <c r="E136" s="265"/>
      <c r="F136" s="81"/>
      <c r="H136" s="98"/>
      <c r="I136" s="98"/>
      <c r="J136" s="98"/>
      <c r="K136" s="120"/>
      <c r="L136" s="121"/>
    </row>
    <row r="137" spans="1:12" s="74" customFormat="1" ht="18">
      <c r="A137" s="280" t="s">
        <v>150</v>
      </c>
      <c r="B137" s="281"/>
      <c r="C137" s="104" t="s">
        <v>127</v>
      </c>
      <c r="D137" s="233">
        <f>SUM(D135:D136)</f>
        <v>0</v>
      </c>
      <c r="E137" s="233"/>
      <c r="F137" s="82"/>
      <c r="H137" s="279"/>
      <c r="I137" s="279"/>
      <c r="J137" s="98"/>
      <c r="K137" s="99"/>
      <c r="L137" s="100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9"/>
      <c r="I138" s="279"/>
      <c r="J138" s="98"/>
      <c r="K138" s="99"/>
      <c r="L138" s="100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98"/>
      <c r="I139" s="98"/>
      <c r="J139" s="98"/>
      <c r="K139" s="122"/>
      <c r="L139" s="121"/>
      <c r="M139" s="43"/>
      <c r="N139" s="43"/>
      <c r="O139" s="43"/>
      <c r="P139" s="43"/>
      <c r="Q139" s="43"/>
      <c r="R139" s="43"/>
      <c r="S139" s="43"/>
    </row>
    <row r="140" spans="1:19" s="2" customFormat="1" ht="15.75">
      <c r="A140" s="29"/>
      <c r="B140" s="30"/>
      <c r="C140" s="30"/>
      <c r="D140" s="30"/>
      <c r="E140" s="30"/>
      <c r="F140" s="30"/>
      <c r="G140" s="20"/>
      <c r="H140" s="279"/>
      <c r="I140" s="279"/>
      <c r="J140" s="98"/>
      <c r="K140" s="99"/>
      <c r="L140" s="123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0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0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8:19" s="2" customFormat="1" ht="11.25">
      <c r="H176" s="21"/>
      <c r="M176" s="43"/>
      <c r="N176" s="43"/>
      <c r="O176" s="43"/>
      <c r="P176" s="43"/>
      <c r="Q176" s="43"/>
      <c r="R176" s="43"/>
      <c r="S176" s="43"/>
    </row>
    <row r="177" spans="8:19" s="2" customFormat="1" ht="11.25">
      <c r="H177" s="21"/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pans="8:12" ht="11.25">
      <c r="H236" s="2"/>
      <c r="I236" s="2"/>
      <c r="J236" s="2"/>
      <c r="K236" s="2"/>
      <c r="L236" s="2"/>
    </row>
    <row r="237" spans="8:12" ht="11.25">
      <c r="H237" s="2"/>
      <c r="I237" s="2"/>
      <c r="J237" s="2"/>
      <c r="K237" s="2"/>
      <c r="L237" s="2"/>
    </row>
  </sheetData>
  <sheetProtection sheet="1"/>
  <mergeCells count="65">
    <mergeCell ref="A130:C130"/>
    <mergeCell ref="H140:I140"/>
    <mergeCell ref="H137:I137"/>
    <mergeCell ref="H138:I138"/>
    <mergeCell ref="A136:B136"/>
    <mergeCell ref="D135:E135"/>
    <mergeCell ref="D136:E136"/>
    <mergeCell ref="H132:I134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H127:I129"/>
    <mergeCell ref="A127:B127"/>
    <mergeCell ref="D127:E127"/>
    <mergeCell ref="A126:B126"/>
    <mergeCell ref="D123:E123"/>
    <mergeCell ref="D126:E126"/>
    <mergeCell ref="H124:L124"/>
    <mergeCell ref="H123:L123"/>
    <mergeCell ref="A1:G1"/>
    <mergeCell ref="B5:E5"/>
    <mergeCell ref="B6:E6"/>
    <mergeCell ref="B3:E3"/>
    <mergeCell ref="A125:E125"/>
    <mergeCell ref="A121:B121"/>
    <mergeCell ref="D101:E101"/>
    <mergeCell ref="C89:E89"/>
    <mergeCell ref="A108:B110"/>
    <mergeCell ref="A112:B112"/>
    <mergeCell ref="A114:B114"/>
    <mergeCell ref="A104:B106"/>
    <mergeCell ref="A128:B128"/>
    <mergeCell ref="D128:E128"/>
    <mergeCell ref="A116:B116"/>
    <mergeCell ref="H4:I4"/>
    <mergeCell ref="I12:J20"/>
    <mergeCell ref="I22:J23"/>
    <mergeCell ref="A48:D48"/>
    <mergeCell ref="E87:E88"/>
    <mergeCell ref="H48:J51"/>
    <mergeCell ref="H56:J61"/>
    <mergeCell ref="C87:D88"/>
    <mergeCell ref="H79:I79"/>
    <mergeCell ref="A9:C9"/>
    <mergeCell ref="H9:K9"/>
    <mergeCell ref="A10:C10"/>
    <mergeCell ref="H10:K10"/>
    <mergeCell ref="J79:K79"/>
    <mergeCell ref="H119:L119"/>
    <mergeCell ref="H120:L120"/>
    <mergeCell ref="H121:L121"/>
    <mergeCell ref="J101:K101"/>
    <mergeCell ref="J99:J100"/>
    <mergeCell ref="K99:K100"/>
    <mergeCell ref="H96:K96"/>
    <mergeCell ref="F88:F89"/>
    <mergeCell ref="A82:B82"/>
    <mergeCell ref="C82:E82"/>
    <mergeCell ref="C83:D83"/>
    <mergeCell ref="H98:K98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2018-12-14T10:38:45Z</cp:lastPrinted>
  <dcterms:created xsi:type="dcterms:W3CDTF">1998-05-12T07:43:04Z</dcterms:created>
  <dcterms:modified xsi:type="dcterms:W3CDTF">2021-01-08T11:51:28Z</dcterms:modified>
  <cp:category/>
  <cp:version/>
  <cp:contentType/>
  <cp:contentStatus/>
</cp:coreProperties>
</file>